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180" windowHeight="86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'Лист1'!$D$1:$D$393</definedName>
  </definedNames>
  <calcPr fullCalcOnLoad="1"/>
</workbook>
</file>

<file path=xl/sharedStrings.xml><?xml version="1.0" encoding="utf-8"?>
<sst xmlns="http://schemas.openxmlformats.org/spreadsheetml/2006/main" count="147" uniqueCount="115">
  <si>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</si>
  <si>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</si>
  <si>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</si>
  <si>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</si>
  <si>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</si>
  <si>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</si>
  <si>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</si>
  <si>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</si>
  <si>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</si>
  <si>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</si>
  <si>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</si>
  <si>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</si>
  <si>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</si>
  <si>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</si>
  <si>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</si>
  <si>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</si>
  <si>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</si>
  <si>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</si>
  <si>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</si>
  <si>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</si>
  <si>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</si>
  <si>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</si>
  <si>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</si>
  <si>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</si>
  <si>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</si>
  <si>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</si>
  <si>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</si>
  <si>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</si>
  <si>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</si>
  <si>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</si>
  <si>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</si>
  <si>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</si>
  <si>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</si>
  <si>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план</t>
  </si>
  <si>
    <t>Развитие малого бизнеса</t>
  </si>
  <si>
    <t>Количество субъектов малого предпринимательства в расчете на 1000 человек населения</t>
  </si>
  <si>
    <t>Глава</t>
  </si>
  <si>
    <t>Глафировского сельского поселения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</si>
  <si>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</si>
  <si>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</si>
  <si>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</si>
  <si>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</si>
  <si>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</si>
  <si>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</si>
  <si>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</si>
  <si>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</si>
  <si>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</si>
  <si>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</si>
  <si>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</si>
  <si>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</si>
  <si>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</si>
  <si>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</si>
  <si>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</si>
  <si>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2. Мука, тонн.</t>
  </si>
  <si>
    <t>Объем продукции сельского хозяйства всех категорий хозяйств, тыс. руб.</t>
  </si>
  <si>
    <t>Зерно (в весе  после доработки), тыс.тонн</t>
  </si>
  <si>
    <t>Рис, тыс. 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</si>
  <si>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</si>
  <si>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</si>
  <si>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</si>
  <si>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</si>
  <si>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</si>
  <si>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</si>
  <si>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</si>
  <si>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</si>
  <si>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</si>
  <si>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</si>
  <si>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</si>
  <si>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</si>
  <si>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</si>
  <si>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</si>
  <si>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</si>
  <si>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</si>
  <si>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</si>
  <si>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</si>
  <si>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</si>
  <si>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Численность детей в  дошкольных  образовательных учреждениях, тыс. чел.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</si>
  <si>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</si>
  <si>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</si>
  <si>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</si>
  <si>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</si>
  <si>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</si>
  <si>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</si>
  <si>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</si>
  <si>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больничными койками, коек на 1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</si>
  <si>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</si>
  <si>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</si>
  <si>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</si>
  <si>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</si>
  <si>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</si>
  <si>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обеспеченность спортивными сооружениям, кв. м. на 1 тыс. населения</t>
  </si>
  <si>
    <t>в том числе индивидуальных предпринимателей, единиц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</si>
  <si>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</si>
  <si>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</si>
  <si>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</si>
  <si>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</si>
  <si>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</si>
  <si>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</si>
  <si>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</si>
  <si>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</si>
  <si>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</si>
  <si>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</si>
  <si>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</si>
  <si>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</si>
  <si>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</si>
  <si>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Доля численности работников малых предприятий в численности работников всех предприятий и организаций</t>
  </si>
  <si>
    <t>Общий объем расходов бюджета поселения на развитие и поддержку малого бизнеса в расчете на одно малое предприятие</t>
  </si>
  <si>
    <t>0</t>
  </si>
  <si>
    <t>Щербиновского района</t>
  </si>
  <si>
    <t>Т.Н. Недорез</t>
  </si>
  <si>
    <t>1. Мясо, тысяч тонн.</t>
  </si>
  <si>
    <t>2019г. в % к 2018г.</t>
  </si>
  <si>
    <t>Индикативный план  социально-экономического развития Глафировского сельского поселения Щербиновского района на 2021 год</t>
  </si>
  <si>
    <t>2021г. в % к 2020г.</t>
  </si>
  <si>
    <t xml:space="preserve">ПРИЛОЖЕНИЕ                                         к  решению Совета
Глафировского сельского поселения
Щербиновского района
от 25.12.2020  № 3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</si>
</sst>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%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3" fillId="0" borderId="0" xfId="0" applyFont="1" applyFill="1" applyAlignment="1">
      <alignment/>
    </xf>
    <xf numFmtId="0" fontId="3" fillId="30" borderId="0" xfId="0" applyFont="1" applyFill="1" applyAlignment="1">
      <alignment/>
    </xf>
    <xf numFmtId="0" fontId="3" fillId="30" borderId="10" xfId="0" applyFont="1" applyFill="1" applyBorder="1" applyAlignment="1">
      <alignment horizontal="center"/>
    </xf>
    <xf numFmtId="0" fontId="3" fillId="30" borderId="10" xfId="0" applyFont="1" applyFill="1" applyBorder="1" applyAlignment="1">
      <alignment horizontal="center" vertical="center"/>
    </xf>
    <xf numFmtId="0" fontId="3" fillId="30" borderId="0" xfId="0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0" fontId="2" fillId="31" borderId="10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2" fillId="30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2" fontId="2" fillId="3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" fontId="2" fillId="30" borderId="10" xfId="0" applyNumberFormat="1" applyFont="1" applyFill="1" applyBorder="1" applyAlignment="1">
      <alignment/>
    </xf>
    <xf numFmtId="176" fontId="2" fillId="30" borderId="10" xfId="0" applyNumberFormat="1" applyFont="1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176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30" borderId="13" xfId="0" applyNumberFormat="1" applyFont="1" applyFill="1" applyBorder="1" applyAlignment="1">
      <alignment/>
    </xf>
    <xf numFmtId="176" fontId="2" fillId="30" borderId="14" xfId="0" applyNumberFormat="1" applyFont="1" applyFill="1" applyBorder="1" applyAlignment="1">
      <alignment/>
    </xf>
    <xf numFmtId="1" fontId="2" fillId="30" borderId="13" xfId="0" applyNumberFormat="1" applyFont="1" applyFill="1" applyBorder="1" applyAlignment="1">
      <alignment/>
    </xf>
    <xf numFmtId="2" fontId="2" fillId="30" borderId="13" xfId="0" applyNumberFormat="1" applyFont="1" applyFill="1" applyBorder="1" applyAlignment="1">
      <alignment/>
    </xf>
    <xf numFmtId="177" fontId="2" fillId="30" borderId="13" xfId="0" applyNumberFormat="1" applyFont="1" applyFill="1" applyBorder="1" applyAlignment="1">
      <alignment/>
    </xf>
    <xf numFmtId="0" fontId="2" fillId="30" borderId="13" xfId="0" applyFont="1" applyFill="1" applyBorder="1" applyAlignment="1">
      <alignment/>
    </xf>
    <xf numFmtId="49" fontId="2" fillId="30" borderId="13" xfId="0" applyNumberFormat="1" applyFont="1" applyFill="1" applyBorder="1" applyAlignment="1">
      <alignment horizontal="right"/>
    </xf>
    <xf numFmtId="0" fontId="2" fillId="30" borderId="15" xfId="0" applyFont="1" applyFill="1" applyBorder="1" applyAlignment="1">
      <alignment/>
    </xf>
    <xf numFmtId="0" fontId="2" fillId="30" borderId="16" xfId="0" applyFont="1" applyFill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5"/>
  <sheetViews>
    <sheetView tabSelected="1" view="pageBreakPreview" zoomScaleSheetLayoutView="100" workbookViewId="0" topLeftCell="A1">
      <selection activeCell="B1" sqref="B1:F1"/>
    </sheetView>
  </sheetViews>
  <sheetFormatPr defaultColWidth="9.125" defaultRowHeight="12.75"/>
  <cols>
    <col min="1" max="1" width="46.50390625" style="1" customWidth="1"/>
    <col min="2" max="2" width="9.50390625" style="14" customWidth="1"/>
    <col min="3" max="3" width="8.25390625" style="14" customWidth="1"/>
    <col min="4" max="4" width="8.75390625" style="2" customWidth="1"/>
    <col min="5" max="5" width="8.875" style="15" customWidth="1"/>
    <col min="6" max="6" width="9.00390625" style="1" customWidth="1"/>
    <col min="7" max="16384" width="9.125" style="1" customWidth="1"/>
  </cols>
  <sheetData>
    <row r="1" spans="1:8" ht="145.5" customHeight="1">
      <c r="A1" s="5"/>
      <c r="B1" s="54" t="s">
        <v>114</v>
      </c>
      <c r="C1" s="54"/>
      <c r="D1" s="54"/>
      <c r="E1" s="54"/>
      <c r="F1" s="54"/>
      <c r="H1" s="4"/>
    </row>
    <row r="2" spans="1:6" ht="41.25" customHeight="1">
      <c r="A2" s="59" t="s">
        <v>112</v>
      </c>
      <c r="B2" s="60"/>
      <c r="C2" s="60"/>
      <c r="D2" s="60"/>
      <c r="E2" s="60"/>
      <c r="F2" s="60"/>
    </row>
    <row r="3" ht="12.75">
      <c r="D3" s="6"/>
    </row>
    <row r="4" spans="1:6" ht="27.75" customHeight="1">
      <c r="A4" s="55" t="s">
        <v>0</v>
      </c>
      <c r="B4" s="7">
        <v>2019</v>
      </c>
      <c r="C4" s="7">
        <v>2020</v>
      </c>
      <c r="D4" s="57" t="s">
        <v>111</v>
      </c>
      <c r="E4" s="16">
        <v>2021</v>
      </c>
      <c r="F4" s="57" t="s">
        <v>113</v>
      </c>
    </row>
    <row r="5" spans="1:6" ht="29.25" customHeight="1">
      <c r="A5" s="56"/>
      <c r="B5" s="7" t="s">
        <v>1</v>
      </c>
      <c r="C5" s="7" t="s">
        <v>13</v>
      </c>
      <c r="D5" s="58"/>
      <c r="E5" s="17" t="s">
        <v>33</v>
      </c>
      <c r="F5" s="58"/>
    </row>
    <row r="6" spans="1:6" ht="27.75">
      <c r="A6" s="8" t="s">
        <v>38</v>
      </c>
      <c r="B6" s="19">
        <v>1.5</v>
      </c>
      <c r="C6" s="43">
        <v>1.5</v>
      </c>
      <c r="D6" s="2">
        <f>C6/B6*100</f>
        <v>100</v>
      </c>
      <c r="E6" s="43">
        <v>1.5</v>
      </c>
      <c r="F6" s="36">
        <f>E6/C6*100</f>
        <v>100</v>
      </c>
    </row>
    <row r="7" spans="1:6" ht="27.75">
      <c r="A7" s="8" t="s">
        <v>39</v>
      </c>
      <c r="B7" s="19">
        <v>13</v>
      </c>
      <c r="C7" s="43">
        <v>14.1</v>
      </c>
      <c r="D7" s="36">
        <f aca="true" t="shared" si="0" ref="D7:D70">C7/B7*100</f>
        <v>108.46153846153845</v>
      </c>
      <c r="E7" s="43">
        <f>D7*1.03</f>
        <v>111.71538461538461</v>
      </c>
      <c r="F7" s="36">
        <f aca="true" t="shared" si="1" ref="F7:F68">E7/C7*100</f>
        <v>792.3076923076923</v>
      </c>
    </row>
    <row r="8" spans="1:6" ht="28.5" thickBot="1">
      <c r="A8" s="8" t="s">
        <v>40</v>
      </c>
      <c r="B8" s="38">
        <v>1</v>
      </c>
      <c r="C8" s="35">
        <v>1</v>
      </c>
      <c r="D8" s="36">
        <f t="shared" si="0"/>
        <v>100</v>
      </c>
      <c r="E8" s="35">
        <v>1</v>
      </c>
      <c r="F8" s="36">
        <f t="shared" si="1"/>
        <v>100</v>
      </c>
    </row>
    <row r="9" spans="1:6" ht="13.5">
      <c r="A9" s="8" t="s">
        <v>41</v>
      </c>
      <c r="B9" s="19">
        <v>0.8</v>
      </c>
      <c r="C9" s="44">
        <v>0.8</v>
      </c>
      <c r="D9" s="36">
        <f t="shared" si="0"/>
        <v>100</v>
      </c>
      <c r="E9" s="44">
        <v>0.8</v>
      </c>
      <c r="F9" s="36">
        <f t="shared" si="1"/>
        <v>100</v>
      </c>
    </row>
    <row r="10" spans="1:6" ht="27.75">
      <c r="A10" s="8" t="s">
        <v>42</v>
      </c>
      <c r="B10" s="19">
        <v>21.8</v>
      </c>
      <c r="C10" s="43">
        <v>25.4</v>
      </c>
      <c r="D10" s="36">
        <f t="shared" si="0"/>
        <v>116.51376146788989</v>
      </c>
      <c r="E10" s="43">
        <f>D10*1.03</f>
        <v>120.00917431192659</v>
      </c>
      <c r="F10" s="36">
        <f t="shared" si="1"/>
        <v>472.4770642201834</v>
      </c>
    </row>
    <row r="11" spans="1:6" ht="27.75">
      <c r="A11" s="20" t="s">
        <v>43</v>
      </c>
      <c r="B11" s="19">
        <v>0.7</v>
      </c>
      <c r="C11" s="43">
        <v>0.7</v>
      </c>
      <c r="D11" s="36">
        <f t="shared" si="0"/>
        <v>100</v>
      </c>
      <c r="E11" s="43">
        <v>0.7</v>
      </c>
      <c r="F11" s="36">
        <f t="shared" si="1"/>
        <v>100</v>
      </c>
    </row>
    <row r="12" spans="1:6" ht="27.75">
      <c r="A12" s="21" t="s">
        <v>44</v>
      </c>
      <c r="B12" s="19">
        <v>4</v>
      </c>
      <c r="C12" s="43">
        <f>4.4*1.05</f>
        <v>4.620000000000001</v>
      </c>
      <c r="D12" s="36">
        <f t="shared" si="0"/>
        <v>115.50000000000003</v>
      </c>
      <c r="E12" s="43">
        <f>4.4*1.05</f>
        <v>4.620000000000001</v>
      </c>
      <c r="F12" s="36">
        <f t="shared" si="1"/>
        <v>100</v>
      </c>
    </row>
    <row r="13" spans="1:6" ht="27.75">
      <c r="A13" s="20" t="s">
        <v>45</v>
      </c>
      <c r="B13" s="22">
        <v>4</v>
      </c>
      <c r="C13" s="45">
        <v>5</v>
      </c>
      <c r="D13" s="36">
        <f t="shared" si="0"/>
        <v>125</v>
      </c>
      <c r="E13" s="45">
        <v>5</v>
      </c>
      <c r="F13" s="36">
        <f t="shared" si="1"/>
        <v>100</v>
      </c>
    </row>
    <row r="14" spans="1:6" ht="13.5">
      <c r="A14" s="8" t="s">
        <v>46</v>
      </c>
      <c r="B14" s="19">
        <v>32250</v>
      </c>
      <c r="C14" s="43">
        <v>34528</v>
      </c>
      <c r="D14" s="36">
        <f t="shared" si="0"/>
        <v>107.06356589147288</v>
      </c>
      <c r="E14" s="43">
        <f>D14*1.02</f>
        <v>109.20483720930234</v>
      </c>
      <c r="F14" s="36">
        <f t="shared" si="1"/>
        <v>0.3162790697674419</v>
      </c>
    </row>
    <row r="15" spans="1:6" ht="13.5">
      <c r="A15" s="8" t="s">
        <v>47</v>
      </c>
      <c r="B15" s="19"/>
      <c r="C15" s="43"/>
      <c r="D15" s="36"/>
      <c r="E15" s="43"/>
      <c r="F15" s="36"/>
    </row>
    <row r="16" spans="1:6" ht="13.5">
      <c r="A16" s="8" t="s">
        <v>48</v>
      </c>
      <c r="B16" s="19">
        <f>B14</f>
        <v>32250</v>
      </c>
      <c r="C16" s="43">
        <v>34528</v>
      </c>
      <c r="D16" s="36">
        <f t="shared" si="0"/>
        <v>107.06356589147288</v>
      </c>
      <c r="E16" s="43">
        <f>D16*1.03</f>
        <v>110.27547286821707</v>
      </c>
      <c r="F16" s="36">
        <f t="shared" si="1"/>
        <v>0.31937984496124033</v>
      </c>
    </row>
    <row r="17" spans="1:6" ht="13.5">
      <c r="A17" s="8" t="s">
        <v>49</v>
      </c>
      <c r="B17" s="19">
        <v>72700</v>
      </c>
      <c r="C17" s="43">
        <v>76100</v>
      </c>
      <c r="D17" s="36">
        <f t="shared" si="0"/>
        <v>104.6767537826685</v>
      </c>
      <c r="E17" s="43">
        <f>D17*1.03</f>
        <v>107.81705639614856</v>
      </c>
      <c r="F17" s="36">
        <f t="shared" si="1"/>
        <v>0.14167812929848694</v>
      </c>
    </row>
    <row r="18" spans="1:6" ht="13.5">
      <c r="A18" s="23" t="s">
        <v>50</v>
      </c>
      <c r="B18" s="19">
        <v>0</v>
      </c>
      <c r="C18" s="43">
        <v>0</v>
      </c>
      <c r="D18" s="36"/>
      <c r="E18" s="43">
        <v>0</v>
      </c>
      <c r="F18" s="36"/>
    </row>
    <row r="19" spans="1:6" ht="13.5">
      <c r="A19" s="23" t="s">
        <v>51</v>
      </c>
      <c r="B19" s="19">
        <v>0</v>
      </c>
      <c r="C19" s="43">
        <v>0</v>
      </c>
      <c r="D19" s="36"/>
      <c r="E19" s="43">
        <v>0</v>
      </c>
      <c r="F19" s="36"/>
    </row>
    <row r="20" spans="1:6" ht="27.75">
      <c r="A20" s="24" t="s">
        <v>52</v>
      </c>
      <c r="B20" s="19">
        <v>0</v>
      </c>
      <c r="C20" s="43">
        <v>0</v>
      </c>
      <c r="D20" s="36"/>
      <c r="E20" s="43">
        <v>0</v>
      </c>
      <c r="F20" s="36"/>
    </row>
    <row r="21" spans="1:6" ht="27.75">
      <c r="A21" s="25" t="s">
        <v>15</v>
      </c>
      <c r="B21" s="19"/>
      <c r="C21" s="43"/>
      <c r="D21" s="36"/>
      <c r="E21" s="43"/>
      <c r="F21" s="36"/>
    </row>
    <row r="22" spans="1:6" ht="13.5">
      <c r="A22" s="8" t="s">
        <v>110</v>
      </c>
      <c r="B22" s="34">
        <v>0.9</v>
      </c>
      <c r="C22" s="43">
        <v>1</v>
      </c>
      <c r="D22" s="36">
        <f t="shared" si="0"/>
        <v>111.11111111111111</v>
      </c>
      <c r="E22" s="43">
        <f>D22*1.03</f>
        <v>114.44444444444446</v>
      </c>
      <c r="F22" s="36">
        <f t="shared" si="1"/>
        <v>11444.444444444445</v>
      </c>
    </row>
    <row r="23" spans="1:6" ht="13.5">
      <c r="A23" s="8" t="s">
        <v>53</v>
      </c>
      <c r="B23" s="39">
        <v>0</v>
      </c>
      <c r="C23" s="43">
        <v>0</v>
      </c>
      <c r="D23" s="36"/>
      <c r="E23" s="43">
        <v>0</v>
      </c>
      <c r="F23" s="36"/>
    </row>
    <row r="24" spans="1:6" ht="27.75">
      <c r="A24" s="10" t="s">
        <v>54</v>
      </c>
      <c r="B24" s="40">
        <v>305148</v>
      </c>
      <c r="C24" s="43">
        <v>334379.1</v>
      </c>
      <c r="D24" s="36">
        <f t="shared" si="0"/>
        <v>109.5793188878839</v>
      </c>
      <c r="E24" s="43">
        <f>D24*1.03</f>
        <v>112.86669845452042</v>
      </c>
      <c r="F24" s="36">
        <f t="shared" si="1"/>
        <v>0.0337541127583992</v>
      </c>
    </row>
    <row r="25" spans="1:6" ht="13.5">
      <c r="A25" s="11" t="s">
        <v>23</v>
      </c>
      <c r="B25" s="40">
        <v>202520</v>
      </c>
      <c r="C25" s="43">
        <v>227054.2</v>
      </c>
      <c r="D25" s="36">
        <f t="shared" si="0"/>
        <v>112.1144578313253</v>
      </c>
      <c r="E25" s="43">
        <f>D25*1.03</f>
        <v>115.47789156626506</v>
      </c>
      <c r="F25" s="36">
        <f t="shared" si="1"/>
        <v>0.05085917440252814</v>
      </c>
    </row>
    <row r="26" spans="1:6" ht="27.75">
      <c r="A26" s="11" t="s">
        <v>24</v>
      </c>
      <c r="B26" s="40">
        <v>99100</v>
      </c>
      <c r="C26" s="43">
        <v>103592</v>
      </c>
      <c r="D26" s="36">
        <f t="shared" si="0"/>
        <v>104.53279515640767</v>
      </c>
      <c r="E26" s="43">
        <f>D26*1.03</f>
        <v>107.6687790110999</v>
      </c>
      <c r="F26" s="36">
        <f t="shared" si="1"/>
        <v>0.10393541876892029</v>
      </c>
    </row>
    <row r="27" spans="1:6" ht="13.5">
      <c r="A27" s="11" t="s">
        <v>25</v>
      </c>
      <c r="B27" s="40">
        <f>B24-B25-B26</f>
        <v>3528</v>
      </c>
      <c r="C27" s="43">
        <v>3733</v>
      </c>
      <c r="D27" s="36">
        <f t="shared" si="0"/>
        <v>105.8106575963719</v>
      </c>
      <c r="E27" s="43">
        <f>D27*1.03</f>
        <v>108.98497732426306</v>
      </c>
      <c r="F27" s="36">
        <f t="shared" si="1"/>
        <v>2.9195011337868486</v>
      </c>
    </row>
    <row r="28" spans="1:6" ht="27.75">
      <c r="A28" s="26" t="s">
        <v>2</v>
      </c>
      <c r="B28" s="19"/>
      <c r="C28" s="43"/>
      <c r="D28" s="36"/>
      <c r="E28" s="43"/>
      <c r="F28" s="36"/>
    </row>
    <row r="29" spans="1:6" ht="13.5">
      <c r="A29" s="8" t="s">
        <v>55</v>
      </c>
      <c r="B29" s="34">
        <v>17.4</v>
      </c>
      <c r="C29" s="43">
        <v>17.8</v>
      </c>
      <c r="D29" s="36">
        <f t="shared" si="0"/>
        <v>102.29885057471266</v>
      </c>
      <c r="E29" s="43">
        <f>D29*1.03</f>
        <v>105.36781609195404</v>
      </c>
      <c r="F29" s="36">
        <f t="shared" si="1"/>
        <v>591.9540229885058</v>
      </c>
    </row>
    <row r="30" spans="1:6" ht="13.5">
      <c r="A30" s="8" t="s">
        <v>56</v>
      </c>
      <c r="B30" s="34"/>
      <c r="C30" s="43">
        <v>0</v>
      </c>
      <c r="D30" s="36"/>
      <c r="E30" s="43">
        <v>0</v>
      </c>
      <c r="F30" s="36"/>
    </row>
    <row r="31" spans="1:6" ht="13.5">
      <c r="A31" s="8" t="s">
        <v>57</v>
      </c>
      <c r="B31" s="34">
        <v>1</v>
      </c>
      <c r="C31" s="43">
        <v>0.85</v>
      </c>
      <c r="D31" s="36">
        <f t="shared" si="0"/>
        <v>85</v>
      </c>
      <c r="E31" s="43">
        <f>D31*1.03</f>
        <v>87.55</v>
      </c>
      <c r="F31" s="36">
        <f t="shared" si="1"/>
        <v>10300</v>
      </c>
    </row>
    <row r="32" spans="1:6" ht="13.5">
      <c r="A32" s="8" t="s">
        <v>58</v>
      </c>
      <c r="B32" s="19"/>
      <c r="C32" s="43">
        <v>0</v>
      </c>
      <c r="D32" s="36"/>
      <c r="E32" s="43">
        <v>0</v>
      </c>
      <c r="F32" s="36"/>
    </row>
    <row r="33" spans="1:6" ht="13.5">
      <c r="A33" s="8" t="s">
        <v>59</v>
      </c>
      <c r="B33" s="19"/>
      <c r="C33" s="43">
        <v>0</v>
      </c>
      <c r="D33" s="36"/>
      <c r="E33" s="43">
        <v>0</v>
      </c>
      <c r="F33" s="36"/>
    </row>
    <row r="34" spans="1:6" ht="13.5">
      <c r="A34" s="8" t="s">
        <v>60</v>
      </c>
      <c r="B34" s="34">
        <v>2.6</v>
      </c>
      <c r="C34" s="43">
        <v>2.6</v>
      </c>
      <c r="D34" s="36">
        <f t="shared" si="0"/>
        <v>100</v>
      </c>
      <c r="E34" s="43">
        <f>D34*1.03</f>
        <v>103</v>
      </c>
      <c r="F34" s="36">
        <f t="shared" si="1"/>
        <v>3961.5384615384614</v>
      </c>
    </row>
    <row r="35" spans="1:6" ht="13.5">
      <c r="A35" s="8" t="s">
        <v>61</v>
      </c>
      <c r="B35" s="19">
        <v>0.8</v>
      </c>
      <c r="C35" s="43">
        <v>0.9</v>
      </c>
      <c r="D35" s="36">
        <f t="shared" si="0"/>
        <v>112.5</v>
      </c>
      <c r="E35" s="43">
        <v>0.9</v>
      </c>
      <c r="F35" s="36">
        <f t="shared" si="1"/>
        <v>100</v>
      </c>
    </row>
    <row r="36" spans="1:6" ht="13.5">
      <c r="A36" s="11" t="s">
        <v>23</v>
      </c>
      <c r="B36" s="19"/>
      <c r="C36" s="43">
        <v>0</v>
      </c>
      <c r="D36" s="36"/>
      <c r="E36" s="43">
        <v>0</v>
      </c>
      <c r="F36" s="36"/>
    </row>
    <row r="37" spans="1:6" ht="27.75">
      <c r="A37" s="11" t="s">
        <v>24</v>
      </c>
      <c r="B37" s="19"/>
      <c r="C37" s="43">
        <v>0</v>
      </c>
      <c r="D37" s="36"/>
      <c r="E37" s="43">
        <v>0</v>
      </c>
      <c r="F37" s="36"/>
    </row>
    <row r="38" spans="1:6" ht="13.5">
      <c r="A38" s="11" t="s">
        <v>26</v>
      </c>
      <c r="B38" s="19">
        <f>B35</f>
        <v>0.8</v>
      </c>
      <c r="C38" s="43">
        <v>0.9</v>
      </c>
      <c r="D38" s="36">
        <f t="shared" si="0"/>
        <v>112.5</v>
      </c>
      <c r="E38" s="43">
        <v>0.9</v>
      </c>
      <c r="F38" s="36">
        <f t="shared" si="1"/>
        <v>100</v>
      </c>
    </row>
    <row r="39" spans="1:6" ht="13.5">
      <c r="A39" s="8" t="s">
        <v>62</v>
      </c>
      <c r="B39" s="27">
        <v>0.19</v>
      </c>
      <c r="C39" s="46">
        <v>0.2</v>
      </c>
      <c r="D39" s="36">
        <f t="shared" si="0"/>
        <v>105.26315789473684</v>
      </c>
      <c r="E39" s="46">
        <v>0.2</v>
      </c>
      <c r="F39" s="36">
        <f t="shared" si="1"/>
        <v>100</v>
      </c>
    </row>
    <row r="40" spans="1:6" ht="13.5">
      <c r="A40" s="11" t="s">
        <v>23</v>
      </c>
      <c r="B40" s="19"/>
      <c r="C40" s="43">
        <v>0</v>
      </c>
      <c r="D40" s="36"/>
      <c r="E40" s="43">
        <v>0</v>
      </c>
      <c r="F40" s="36"/>
    </row>
    <row r="41" spans="1:6" ht="27.75">
      <c r="A41" s="11" t="s">
        <v>24</v>
      </c>
      <c r="B41" s="19"/>
      <c r="C41" s="43">
        <v>0</v>
      </c>
      <c r="D41" s="36"/>
      <c r="E41" s="43">
        <v>0</v>
      </c>
      <c r="F41" s="36"/>
    </row>
    <row r="42" spans="1:6" ht="13.5">
      <c r="A42" s="11" t="s">
        <v>26</v>
      </c>
      <c r="B42" s="27">
        <v>0.19</v>
      </c>
      <c r="C42" s="46">
        <v>0.2</v>
      </c>
      <c r="D42" s="36">
        <f t="shared" si="0"/>
        <v>105.26315789473684</v>
      </c>
      <c r="E42" s="46">
        <v>0.2</v>
      </c>
      <c r="F42" s="36">
        <f t="shared" si="1"/>
        <v>100</v>
      </c>
    </row>
    <row r="43" spans="1:6" ht="13.5">
      <c r="A43" s="10" t="s">
        <v>63</v>
      </c>
      <c r="B43" s="27">
        <v>0.06</v>
      </c>
      <c r="C43" s="46">
        <v>0.06</v>
      </c>
      <c r="D43" s="36">
        <f t="shared" si="0"/>
        <v>100</v>
      </c>
      <c r="E43" s="46">
        <v>0.06</v>
      </c>
      <c r="F43" s="36">
        <f t="shared" si="1"/>
        <v>100</v>
      </c>
    </row>
    <row r="44" spans="1:6" ht="13.5">
      <c r="A44" s="11" t="s">
        <v>23</v>
      </c>
      <c r="B44" s="19"/>
      <c r="C44" s="46">
        <v>0</v>
      </c>
      <c r="D44" s="36"/>
      <c r="E44" s="46">
        <v>0</v>
      </c>
      <c r="F44" s="36"/>
    </row>
    <row r="45" spans="1:6" ht="27.75">
      <c r="A45" s="11" t="s">
        <v>24</v>
      </c>
      <c r="B45" s="19"/>
      <c r="C45" s="46">
        <v>0</v>
      </c>
      <c r="D45" s="36"/>
      <c r="E45" s="46">
        <v>0</v>
      </c>
      <c r="F45" s="36"/>
    </row>
    <row r="46" spans="1:6" ht="13.5">
      <c r="A46" s="11" t="s">
        <v>26</v>
      </c>
      <c r="B46" s="27">
        <v>0.06</v>
      </c>
      <c r="C46" s="46">
        <v>0.06</v>
      </c>
      <c r="D46" s="36">
        <f t="shared" si="0"/>
        <v>100</v>
      </c>
      <c r="E46" s="46">
        <v>0.06</v>
      </c>
      <c r="F46" s="36">
        <f t="shared" si="1"/>
        <v>100</v>
      </c>
    </row>
    <row r="47" spans="1:6" ht="13.5">
      <c r="A47" s="8" t="s">
        <v>64</v>
      </c>
      <c r="B47" s="34">
        <v>0.1</v>
      </c>
      <c r="C47" s="47">
        <v>0.12</v>
      </c>
      <c r="D47" s="36">
        <f t="shared" si="0"/>
        <v>120</v>
      </c>
      <c r="E47" s="47">
        <v>0.12</v>
      </c>
      <c r="F47" s="36">
        <f t="shared" si="1"/>
        <v>100</v>
      </c>
    </row>
    <row r="48" spans="1:6" ht="13.5">
      <c r="A48" s="11" t="s">
        <v>23</v>
      </c>
      <c r="B48" s="28">
        <v>0.1</v>
      </c>
      <c r="C48" s="43">
        <v>0.1</v>
      </c>
      <c r="D48" s="36">
        <f t="shared" si="0"/>
        <v>100</v>
      </c>
      <c r="E48" s="43">
        <v>0.1</v>
      </c>
      <c r="F48" s="36">
        <f t="shared" si="1"/>
        <v>100</v>
      </c>
    </row>
    <row r="49" spans="1:6" ht="27.75">
      <c r="A49" s="11" t="s">
        <v>24</v>
      </c>
      <c r="B49" s="19">
        <v>0</v>
      </c>
      <c r="C49" s="43">
        <v>0</v>
      </c>
      <c r="D49" s="36"/>
      <c r="E49" s="43">
        <v>0</v>
      </c>
      <c r="F49" s="36"/>
    </row>
    <row r="50" spans="1:6" ht="13.5">
      <c r="A50" s="11" t="s">
        <v>26</v>
      </c>
      <c r="B50" s="29">
        <v>0.02</v>
      </c>
      <c r="C50" s="47">
        <v>0.02</v>
      </c>
      <c r="D50" s="36">
        <f t="shared" si="0"/>
        <v>100</v>
      </c>
      <c r="E50" s="43">
        <f>D50*1.03</f>
        <v>103</v>
      </c>
      <c r="F50" s="36">
        <f t="shared" si="1"/>
        <v>515000</v>
      </c>
    </row>
    <row r="51" spans="1:6" ht="13.5">
      <c r="A51" s="8" t="s">
        <v>65</v>
      </c>
      <c r="B51" s="30">
        <v>1.8</v>
      </c>
      <c r="C51" s="46">
        <v>1.87</v>
      </c>
      <c r="D51" s="36">
        <f t="shared" si="0"/>
        <v>103.8888888888889</v>
      </c>
      <c r="E51" s="43">
        <f>D51*1.03</f>
        <v>107.00555555555557</v>
      </c>
      <c r="F51" s="36">
        <f t="shared" si="1"/>
        <v>5722.222222222223</v>
      </c>
    </row>
    <row r="52" spans="1:6" ht="13.5">
      <c r="A52" s="11" t="s">
        <v>23</v>
      </c>
      <c r="B52" s="30">
        <v>1.7</v>
      </c>
      <c r="C52" s="46">
        <v>1.75</v>
      </c>
      <c r="D52" s="36">
        <f t="shared" si="0"/>
        <v>102.94117647058825</v>
      </c>
      <c r="E52" s="43">
        <f>D52*1.03</f>
        <v>106.0294117647059</v>
      </c>
      <c r="F52" s="36">
        <f t="shared" si="1"/>
        <v>6058.823529411766</v>
      </c>
    </row>
    <row r="53" spans="1:6" ht="27.75">
      <c r="A53" s="11" t="s">
        <v>24</v>
      </c>
      <c r="B53" s="19">
        <v>0</v>
      </c>
      <c r="C53" s="46">
        <v>0</v>
      </c>
      <c r="D53" s="36"/>
      <c r="E53" s="46">
        <v>0</v>
      </c>
      <c r="F53" s="36"/>
    </row>
    <row r="54" spans="1:6" ht="13.5">
      <c r="A54" s="11" t="s">
        <v>26</v>
      </c>
      <c r="B54" s="27">
        <v>0.1</v>
      </c>
      <c r="C54" s="46">
        <v>0.12</v>
      </c>
      <c r="D54" s="36">
        <f t="shared" si="0"/>
        <v>120</v>
      </c>
      <c r="E54" s="46">
        <v>0.12</v>
      </c>
      <c r="F54" s="36">
        <f t="shared" si="1"/>
        <v>100</v>
      </c>
    </row>
    <row r="55" spans="1:6" ht="13.5">
      <c r="A55" s="8" t="s">
        <v>66</v>
      </c>
      <c r="B55" s="22">
        <v>605</v>
      </c>
      <c r="C55" s="45">
        <v>605</v>
      </c>
      <c r="D55" s="36">
        <f t="shared" si="0"/>
        <v>100</v>
      </c>
      <c r="E55" s="45">
        <v>605</v>
      </c>
      <c r="F55" s="36">
        <f t="shared" si="1"/>
        <v>100</v>
      </c>
    </row>
    <row r="56" spans="1:6" ht="13.5">
      <c r="A56" s="11" t="s">
        <v>23</v>
      </c>
      <c r="B56" s="22">
        <v>0</v>
      </c>
      <c r="C56" s="45">
        <v>0</v>
      </c>
      <c r="D56" s="36"/>
      <c r="E56" s="45">
        <v>0</v>
      </c>
      <c r="F56" s="36"/>
    </row>
    <row r="57" spans="1:6" ht="27.75">
      <c r="A57" s="11" t="s">
        <v>24</v>
      </c>
      <c r="B57" s="22">
        <v>0</v>
      </c>
      <c r="C57" s="45">
        <v>0</v>
      </c>
      <c r="D57" s="36"/>
      <c r="E57" s="45">
        <v>0</v>
      </c>
      <c r="F57" s="36"/>
    </row>
    <row r="58" spans="1:6" ht="13.5">
      <c r="A58" s="11" t="s">
        <v>26</v>
      </c>
      <c r="B58" s="22">
        <v>605</v>
      </c>
      <c r="C58" s="45">
        <v>605</v>
      </c>
      <c r="D58" s="36">
        <f t="shared" si="0"/>
        <v>100</v>
      </c>
      <c r="E58" s="45">
        <v>605</v>
      </c>
      <c r="F58" s="36">
        <f t="shared" si="1"/>
        <v>100</v>
      </c>
    </row>
    <row r="59" spans="1:6" ht="27.75">
      <c r="A59" s="10" t="s">
        <v>67</v>
      </c>
      <c r="B59" s="19">
        <v>0</v>
      </c>
      <c r="C59" s="45">
        <v>0</v>
      </c>
      <c r="D59" s="36"/>
      <c r="E59" s="45">
        <v>0</v>
      </c>
      <c r="F59" s="36"/>
    </row>
    <row r="60" spans="1:6" ht="13.5">
      <c r="A60" s="11" t="s">
        <v>23</v>
      </c>
      <c r="B60" s="19">
        <v>0</v>
      </c>
      <c r="C60" s="45">
        <v>0</v>
      </c>
      <c r="D60" s="36"/>
      <c r="E60" s="45">
        <v>0</v>
      </c>
      <c r="F60" s="36"/>
    </row>
    <row r="61" spans="1:6" ht="27.75">
      <c r="A61" s="11" t="s">
        <v>24</v>
      </c>
      <c r="B61" s="19">
        <v>0</v>
      </c>
      <c r="C61" s="45">
        <v>0</v>
      </c>
      <c r="D61" s="36"/>
      <c r="E61" s="45">
        <v>0</v>
      </c>
      <c r="F61" s="36"/>
    </row>
    <row r="62" spans="1:6" ht="13.5">
      <c r="A62" s="11" t="s">
        <v>26</v>
      </c>
      <c r="B62" s="19">
        <v>0</v>
      </c>
      <c r="C62" s="45">
        <v>0</v>
      </c>
      <c r="D62" s="36"/>
      <c r="E62" s="45">
        <v>0</v>
      </c>
      <c r="F62" s="36"/>
    </row>
    <row r="63" spans="1:6" ht="27.75">
      <c r="A63" s="26" t="s">
        <v>21</v>
      </c>
      <c r="B63" s="19"/>
      <c r="C63" s="45">
        <v>0</v>
      </c>
      <c r="D63" s="36"/>
      <c r="E63" s="45">
        <v>0</v>
      </c>
      <c r="F63" s="36"/>
    </row>
    <row r="64" spans="1:6" ht="13.5">
      <c r="A64" s="8" t="s">
        <v>22</v>
      </c>
      <c r="B64" s="33">
        <f>B65+B67+B66</f>
        <v>760</v>
      </c>
      <c r="C64" s="33">
        <v>823</v>
      </c>
      <c r="D64" s="36">
        <f t="shared" si="0"/>
        <v>108.28947368421053</v>
      </c>
      <c r="E64" s="33">
        <f>E66+E67</f>
        <v>132.2896174863388</v>
      </c>
      <c r="F64" s="36">
        <f t="shared" si="1"/>
        <v>16.07407259858309</v>
      </c>
    </row>
    <row r="65" spans="1:6" ht="13.5">
      <c r="A65" s="11" t="s">
        <v>23</v>
      </c>
      <c r="B65" s="33">
        <v>0</v>
      </c>
      <c r="C65" s="45">
        <f>B65</f>
        <v>0</v>
      </c>
      <c r="D65" s="36" t="e">
        <f t="shared" si="0"/>
        <v>#DIV/0!</v>
      </c>
      <c r="E65" s="45" t="e">
        <f aca="true" t="shared" si="2" ref="E65:E70">D65</f>
        <v>#DIV/0!</v>
      </c>
      <c r="F65" s="36"/>
    </row>
    <row r="66" spans="1:6" ht="27.75">
      <c r="A66" s="11" t="s">
        <v>24</v>
      </c>
      <c r="B66" s="33">
        <v>732</v>
      </c>
      <c r="C66" s="45">
        <v>800</v>
      </c>
      <c r="D66" s="36">
        <f t="shared" si="0"/>
        <v>109.28961748633881</v>
      </c>
      <c r="E66" s="45">
        <f t="shared" si="2"/>
        <v>109.28961748633881</v>
      </c>
      <c r="F66" s="36">
        <f t="shared" si="1"/>
        <v>13.661202185792352</v>
      </c>
    </row>
    <row r="67" spans="1:6" ht="13.5">
      <c r="A67" s="11" t="s">
        <v>26</v>
      </c>
      <c r="B67" s="33">
        <v>28</v>
      </c>
      <c r="C67" s="45">
        <v>23</v>
      </c>
      <c r="D67" s="36">
        <f t="shared" si="0"/>
        <v>82.14285714285714</v>
      </c>
      <c r="E67" s="45">
        <v>23</v>
      </c>
      <c r="F67" s="36">
        <f t="shared" si="1"/>
        <v>100</v>
      </c>
    </row>
    <row r="68" spans="1:6" ht="27.75">
      <c r="A68" s="12" t="s">
        <v>27</v>
      </c>
      <c r="B68" s="28">
        <f>B69+B71+B70</f>
        <v>261</v>
      </c>
      <c r="C68" s="45">
        <v>258</v>
      </c>
      <c r="D68" s="36">
        <f t="shared" si="0"/>
        <v>98.85057471264368</v>
      </c>
      <c r="E68" s="45">
        <f>E70+E71</f>
        <v>108</v>
      </c>
      <c r="F68" s="36">
        <f t="shared" si="1"/>
        <v>41.86046511627907</v>
      </c>
    </row>
    <row r="69" spans="1:6" ht="27.75">
      <c r="A69" s="13" t="s">
        <v>23</v>
      </c>
      <c r="B69" s="28">
        <v>0</v>
      </c>
      <c r="C69" s="45">
        <f>B69</f>
        <v>0</v>
      </c>
      <c r="D69" s="36" t="e">
        <f t="shared" si="0"/>
        <v>#DIV/0!</v>
      </c>
      <c r="E69" s="45" t="e">
        <f t="shared" si="2"/>
        <v>#DIV/0!</v>
      </c>
      <c r="F69" s="36"/>
    </row>
    <row r="70" spans="1:6" ht="42">
      <c r="A70" s="13" t="s">
        <v>24</v>
      </c>
      <c r="B70" s="28">
        <v>250</v>
      </c>
      <c r="C70" s="45">
        <v>250</v>
      </c>
      <c r="D70" s="36">
        <f t="shared" si="0"/>
        <v>100</v>
      </c>
      <c r="E70" s="45">
        <f t="shared" si="2"/>
        <v>100</v>
      </c>
      <c r="F70" s="36">
        <f aca="true" t="shared" si="3" ref="F70:F132">E70/C70*100</f>
        <v>40</v>
      </c>
    </row>
    <row r="71" spans="1:6" ht="27.75">
      <c r="A71" s="13" t="s">
        <v>26</v>
      </c>
      <c r="B71" s="50">
        <v>11</v>
      </c>
      <c r="C71" s="45">
        <v>8</v>
      </c>
      <c r="D71" s="36">
        <f aca="true" t="shared" si="4" ref="D71:D132">C71/B71*100</f>
        <v>72.72727272727273</v>
      </c>
      <c r="E71" s="45">
        <v>8</v>
      </c>
      <c r="F71" s="36">
        <f t="shared" si="3"/>
        <v>100</v>
      </c>
    </row>
    <row r="72" spans="1:6" ht="13.5">
      <c r="A72" s="8" t="s">
        <v>28</v>
      </c>
      <c r="B72" s="28">
        <v>0</v>
      </c>
      <c r="C72" s="45">
        <v>0</v>
      </c>
      <c r="D72" s="36"/>
      <c r="E72" s="45">
        <v>0</v>
      </c>
      <c r="F72" s="36"/>
    </row>
    <row r="73" spans="1:6" ht="13.5">
      <c r="A73" s="11" t="s">
        <v>23</v>
      </c>
      <c r="B73" s="28">
        <v>0</v>
      </c>
      <c r="C73" s="45">
        <v>0</v>
      </c>
      <c r="D73" s="36"/>
      <c r="E73" s="45">
        <v>0</v>
      </c>
      <c r="F73" s="36"/>
    </row>
    <row r="74" spans="1:6" ht="27.75">
      <c r="A74" s="11" t="s">
        <v>24</v>
      </c>
      <c r="B74" s="32">
        <v>0</v>
      </c>
      <c r="C74" s="45">
        <v>0</v>
      </c>
      <c r="D74" s="36"/>
      <c r="E74" s="45">
        <v>0</v>
      </c>
      <c r="F74" s="36"/>
    </row>
    <row r="75" spans="1:6" ht="13.5">
      <c r="A75" s="11" t="s">
        <v>26</v>
      </c>
      <c r="B75" s="32">
        <v>0</v>
      </c>
      <c r="C75" s="45">
        <v>0</v>
      </c>
      <c r="D75" s="36"/>
      <c r="E75" s="45">
        <v>0</v>
      </c>
      <c r="F75" s="36"/>
    </row>
    <row r="76" spans="1:6" ht="13.5">
      <c r="A76" s="8" t="s">
        <v>29</v>
      </c>
      <c r="B76" s="51">
        <v>31</v>
      </c>
      <c r="C76" s="45">
        <v>43</v>
      </c>
      <c r="D76" s="36">
        <f t="shared" si="4"/>
        <v>138.70967741935485</v>
      </c>
      <c r="E76" s="45">
        <v>43</v>
      </c>
      <c r="F76" s="36">
        <f t="shared" si="3"/>
        <v>100</v>
      </c>
    </row>
    <row r="77" spans="1:6" ht="13.5">
      <c r="A77" s="8" t="s">
        <v>30</v>
      </c>
      <c r="B77" s="28">
        <v>7.8</v>
      </c>
      <c r="C77" s="45">
        <v>6</v>
      </c>
      <c r="D77" s="36">
        <f t="shared" si="4"/>
        <v>76.92307692307693</v>
      </c>
      <c r="E77" s="45">
        <v>6</v>
      </c>
      <c r="F77" s="36">
        <f t="shared" si="3"/>
        <v>100</v>
      </c>
    </row>
    <row r="78" spans="1:6" ht="13.5">
      <c r="A78" s="9" t="s">
        <v>68</v>
      </c>
      <c r="B78" s="22">
        <v>43250</v>
      </c>
      <c r="C78" s="45">
        <v>43803</v>
      </c>
      <c r="D78" s="36">
        <f t="shared" si="4"/>
        <v>101.27861271676302</v>
      </c>
      <c r="E78" s="45">
        <f>D78*1.01</f>
        <v>102.29139884393065</v>
      </c>
      <c r="F78" s="36">
        <f t="shared" si="3"/>
        <v>0.2335260115606937</v>
      </c>
    </row>
    <row r="79" spans="1:6" ht="13.5">
      <c r="A79" s="9" t="s">
        <v>69</v>
      </c>
      <c r="B79" s="19">
        <v>0</v>
      </c>
      <c r="C79" s="45">
        <v>0</v>
      </c>
      <c r="D79" s="36"/>
      <c r="E79" s="45">
        <v>0</v>
      </c>
      <c r="F79" s="36"/>
    </row>
    <row r="80" spans="1:6" ht="13.5">
      <c r="A80" s="9" t="s">
        <v>70</v>
      </c>
      <c r="B80" s="19">
        <v>46</v>
      </c>
      <c r="C80" s="43">
        <v>20</v>
      </c>
      <c r="D80" s="36">
        <f t="shared" si="4"/>
        <v>43.47826086956522</v>
      </c>
      <c r="E80" s="43">
        <v>20</v>
      </c>
      <c r="F80" s="36">
        <f t="shared" si="3"/>
        <v>100</v>
      </c>
    </row>
    <row r="81" spans="1:6" ht="42">
      <c r="A81" s="9" t="s">
        <v>71</v>
      </c>
      <c r="B81" s="52">
        <v>222</v>
      </c>
      <c r="C81" s="43">
        <v>300</v>
      </c>
      <c r="D81" s="36">
        <f t="shared" si="4"/>
        <v>135.13513513513513</v>
      </c>
      <c r="E81" s="43">
        <f>D81*1.01</f>
        <v>136.48648648648648</v>
      </c>
      <c r="F81" s="36">
        <f t="shared" si="3"/>
        <v>45.4954954954955</v>
      </c>
    </row>
    <row r="82" spans="1:6" ht="27.75">
      <c r="A82" s="9" t="s">
        <v>72</v>
      </c>
      <c r="B82" s="32">
        <v>0</v>
      </c>
      <c r="C82" s="45">
        <v>0</v>
      </c>
      <c r="D82" s="36"/>
      <c r="E82" s="45">
        <v>0</v>
      </c>
      <c r="F82" s="36"/>
    </row>
    <row r="83" spans="1:6" ht="27.75">
      <c r="A83" s="9" t="s">
        <v>73</v>
      </c>
      <c r="B83" s="32">
        <v>0</v>
      </c>
      <c r="C83" s="45">
        <v>0</v>
      </c>
      <c r="D83" s="36"/>
      <c r="E83" s="45">
        <v>0</v>
      </c>
      <c r="F83" s="36"/>
    </row>
    <row r="84" spans="1:6" ht="27.75">
      <c r="A84" s="9" t="s">
        <v>74</v>
      </c>
      <c r="B84" s="32">
        <v>39475</v>
      </c>
      <c r="C84" s="45">
        <v>45548</v>
      </c>
      <c r="D84" s="36">
        <f t="shared" si="4"/>
        <v>115.38442051931604</v>
      </c>
      <c r="E84" s="43">
        <f>D84*1.01</f>
        <v>116.5382647245092</v>
      </c>
      <c r="F84" s="36">
        <f t="shared" si="3"/>
        <v>0.25585813806206464</v>
      </c>
    </row>
    <row r="85" spans="1:6" ht="27.75">
      <c r="A85" s="9" t="s">
        <v>75</v>
      </c>
      <c r="B85" s="53">
        <v>6034</v>
      </c>
      <c r="C85" s="43">
        <v>3176.3</v>
      </c>
      <c r="D85" s="36">
        <f t="shared" si="4"/>
        <v>52.64003977461055</v>
      </c>
      <c r="E85" s="43">
        <f>D85*1.01</f>
        <v>53.16644017235666</v>
      </c>
      <c r="F85" s="36">
        <f t="shared" si="3"/>
        <v>1.6738481935697718</v>
      </c>
    </row>
    <row r="86" spans="1:6" ht="13.5">
      <c r="A86" s="26" t="s">
        <v>3</v>
      </c>
      <c r="B86" s="19"/>
      <c r="C86" s="43"/>
      <c r="D86" s="36"/>
      <c r="E86" s="43"/>
      <c r="F86" s="36"/>
    </row>
    <row r="87" spans="1:6" ht="27.75">
      <c r="A87" s="8" t="s">
        <v>76</v>
      </c>
      <c r="B87" s="28">
        <v>0.051</v>
      </c>
      <c r="C87" s="47">
        <v>0</v>
      </c>
      <c r="D87" s="36">
        <f t="shared" si="4"/>
        <v>0</v>
      </c>
      <c r="E87" s="47">
        <v>0.055</v>
      </c>
      <c r="F87" s="36" t="e">
        <f t="shared" si="3"/>
        <v>#DIV/0!</v>
      </c>
    </row>
    <row r="88" spans="1:6" ht="13.5">
      <c r="A88" s="8" t="s">
        <v>4</v>
      </c>
      <c r="B88" s="28"/>
      <c r="C88" s="43"/>
      <c r="D88" s="36"/>
      <c r="E88" s="43"/>
      <c r="F88" s="36"/>
    </row>
    <row r="89" spans="1:6" ht="13.5">
      <c r="A89" s="8" t="s">
        <v>77</v>
      </c>
      <c r="B89" s="28">
        <v>0.154</v>
      </c>
      <c r="C89" s="47">
        <v>0.154</v>
      </c>
      <c r="D89" s="36">
        <f t="shared" si="4"/>
        <v>100</v>
      </c>
      <c r="E89" s="47">
        <v>0.154</v>
      </c>
      <c r="F89" s="36">
        <f t="shared" si="3"/>
        <v>100</v>
      </c>
    </row>
    <row r="90" spans="1:6" ht="27.75">
      <c r="A90" s="8" t="s">
        <v>78</v>
      </c>
      <c r="B90" s="41">
        <v>0</v>
      </c>
      <c r="C90" s="43">
        <v>0</v>
      </c>
      <c r="D90" s="36"/>
      <c r="E90" s="43">
        <v>0</v>
      </c>
      <c r="F90" s="36"/>
    </row>
    <row r="91" spans="1:6" ht="27.75">
      <c r="A91" s="8" t="s">
        <v>79</v>
      </c>
      <c r="B91" s="41">
        <v>0</v>
      </c>
      <c r="C91" s="46">
        <v>0</v>
      </c>
      <c r="D91" s="36"/>
      <c r="E91" s="46">
        <v>0</v>
      </c>
      <c r="F91" s="36"/>
    </row>
    <row r="92" spans="1:6" ht="13.5">
      <c r="A92" s="8" t="s">
        <v>80</v>
      </c>
      <c r="B92" s="41">
        <v>0</v>
      </c>
      <c r="C92" s="43">
        <v>0</v>
      </c>
      <c r="D92" s="36"/>
      <c r="E92" s="43">
        <v>0</v>
      </c>
      <c r="F92" s="36"/>
    </row>
    <row r="93" spans="1:6" ht="13.5">
      <c r="A93" s="8" t="s">
        <v>5</v>
      </c>
      <c r="B93" s="31"/>
      <c r="C93" s="43"/>
      <c r="D93" s="36"/>
      <c r="E93" s="43"/>
      <c r="F93" s="36"/>
    </row>
    <row r="94" spans="1:6" ht="27.75">
      <c r="A94" s="11" t="s">
        <v>79</v>
      </c>
      <c r="B94" s="41">
        <v>0</v>
      </c>
      <c r="C94" s="43">
        <v>0</v>
      </c>
      <c r="D94" s="36"/>
      <c r="E94" s="43">
        <v>0</v>
      </c>
      <c r="F94" s="36"/>
    </row>
    <row r="95" spans="1:6" ht="27.75">
      <c r="A95" s="11" t="s">
        <v>80</v>
      </c>
      <c r="B95" s="41">
        <v>0</v>
      </c>
      <c r="C95" s="43">
        <v>0</v>
      </c>
      <c r="D95" s="36"/>
      <c r="E95" s="43">
        <v>0</v>
      </c>
      <c r="F95" s="36"/>
    </row>
    <row r="96" spans="1:6" ht="42">
      <c r="A96" s="8" t="s">
        <v>6</v>
      </c>
      <c r="B96" s="31">
        <v>100</v>
      </c>
      <c r="C96" s="43">
        <v>100</v>
      </c>
      <c r="D96" s="36">
        <f t="shared" si="4"/>
        <v>100</v>
      </c>
      <c r="E96" s="43">
        <v>100</v>
      </c>
      <c r="F96" s="36">
        <f t="shared" si="3"/>
        <v>100</v>
      </c>
    </row>
    <row r="97" spans="1:6" ht="13.5">
      <c r="A97" s="8" t="s">
        <v>7</v>
      </c>
      <c r="B97" s="19"/>
      <c r="C97" s="43"/>
      <c r="D97" s="36"/>
      <c r="E97" s="43"/>
      <c r="F97" s="36"/>
    </row>
    <row r="98" spans="1:6" ht="27.75">
      <c r="A98" s="8" t="s">
        <v>81</v>
      </c>
      <c r="B98" s="28">
        <v>0.4</v>
      </c>
      <c r="C98" s="48">
        <v>0.4</v>
      </c>
      <c r="D98" s="36">
        <f t="shared" si="4"/>
        <v>100</v>
      </c>
      <c r="E98" s="48">
        <v>0.4</v>
      </c>
      <c r="F98" s="36">
        <f t="shared" si="3"/>
        <v>100</v>
      </c>
    </row>
    <row r="99" spans="1:6" ht="42">
      <c r="A99" s="8" t="s">
        <v>82</v>
      </c>
      <c r="B99" s="28">
        <v>0.4</v>
      </c>
      <c r="C99" s="43">
        <v>0.4</v>
      </c>
      <c r="D99" s="36">
        <f t="shared" si="4"/>
        <v>100</v>
      </c>
      <c r="E99" s="43">
        <v>0.4</v>
      </c>
      <c r="F99" s="36">
        <f t="shared" si="3"/>
        <v>100</v>
      </c>
    </row>
    <row r="100" spans="1:6" ht="13.5">
      <c r="A100" s="8" t="s">
        <v>8</v>
      </c>
      <c r="B100" s="41">
        <v>0</v>
      </c>
      <c r="C100" s="45">
        <v>0</v>
      </c>
      <c r="D100" s="36"/>
      <c r="E100" s="45">
        <v>0</v>
      </c>
      <c r="F100" s="36"/>
    </row>
    <row r="101" spans="1:6" ht="13.5">
      <c r="A101" s="8" t="s">
        <v>9</v>
      </c>
      <c r="B101" s="41">
        <v>0</v>
      </c>
      <c r="C101" s="45">
        <v>0</v>
      </c>
      <c r="D101" s="36"/>
      <c r="E101" s="45">
        <v>0</v>
      </c>
      <c r="F101" s="36"/>
    </row>
    <row r="102" spans="1:6" ht="27.75">
      <c r="A102" s="8" t="s">
        <v>10</v>
      </c>
      <c r="B102" s="41">
        <v>0</v>
      </c>
      <c r="C102" s="45">
        <v>0</v>
      </c>
      <c r="D102" s="36"/>
      <c r="E102" s="45">
        <v>0</v>
      </c>
      <c r="F102" s="36"/>
    </row>
    <row r="103" spans="1:6" ht="27.75">
      <c r="A103" s="8" t="s">
        <v>83</v>
      </c>
      <c r="B103" s="42">
        <v>33</v>
      </c>
      <c r="C103" s="43">
        <v>33</v>
      </c>
      <c r="D103" s="36">
        <f t="shared" si="4"/>
        <v>100</v>
      </c>
      <c r="E103" s="43">
        <v>33</v>
      </c>
      <c r="F103" s="36">
        <f t="shared" si="3"/>
        <v>100</v>
      </c>
    </row>
    <row r="104" spans="1:6" ht="27.75">
      <c r="A104" s="26" t="s">
        <v>11</v>
      </c>
      <c r="B104" s="32"/>
      <c r="C104" s="45"/>
      <c r="D104" s="36"/>
      <c r="E104" s="45"/>
      <c r="F104" s="36"/>
    </row>
    <row r="105" spans="1:6" ht="13.5">
      <c r="A105" s="8" t="s">
        <v>84</v>
      </c>
      <c r="B105" s="41">
        <v>0</v>
      </c>
      <c r="C105" s="45">
        <v>0</v>
      </c>
      <c r="D105" s="36"/>
      <c r="E105" s="45">
        <v>0</v>
      </c>
      <c r="F105" s="36"/>
    </row>
    <row r="106" spans="1:6" ht="13.5">
      <c r="A106" s="8" t="s">
        <v>85</v>
      </c>
      <c r="B106" s="41">
        <v>0</v>
      </c>
      <c r="C106" s="45">
        <v>0</v>
      </c>
      <c r="D106" s="36"/>
      <c r="E106" s="45">
        <v>0</v>
      </c>
      <c r="F106" s="36"/>
    </row>
    <row r="107" spans="1:6" ht="27.75">
      <c r="A107" s="8" t="s">
        <v>86</v>
      </c>
      <c r="B107" s="39">
        <v>10</v>
      </c>
      <c r="C107" s="43">
        <v>10</v>
      </c>
      <c r="D107" s="36">
        <f t="shared" si="4"/>
        <v>100</v>
      </c>
      <c r="E107" s="43">
        <v>10</v>
      </c>
      <c r="F107" s="36">
        <f t="shared" si="3"/>
        <v>100</v>
      </c>
    </row>
    <row r="108" spans="1:6" ht="13.5">
      <c r="A108" s="8" t="s">
        <v>87</v>
      </c>
      <c r="B108" s="22">
        <v>0</v>
      </c>
      <c r="C108" s="45">
        <v>0</v>
      </c>
      <c r="D108" s="36"/>
      <c r="E108" s="45">
        <v>1</v>
      </c>
      <c r="F108" s="36"/>
    </row>
    <row r="109" spans="1:6" ht="27.75">
      <c r="A109" s="8" t="s">
        <v>88</v>
      </c>
      <c r="B109" s="27">
        <v>1.3</v>
      </c>
      <c r="C109" s="43">
        <v>1.3</v>
      </c>
      <c r="D109" s="36">
        <f t="shared" si="4"/>
        <v>100</v>
      </c>
      <c r="E109" s="43">
        <v>1.3</v>
      </c>
      <c r="F109" s="36">
        <f t="shared" si="3"/>
        <v>100</v>
      </c>
    </row>
    <row r="110" spans="1:6" ht="42">
      <c r="A110" s="8" t="s">
        <v>89</v>
      </c>
      <c r="B110" s="19">
        <v>0</v>
      </c>
      <c r="C110" s="43">
        <v>0</v>
      </c>
      <c r="D110" s="36"/>
      <c r="E110" s="43">
        <v>0</v>
      </c>
      <c r="F110" s="36"/>
    </row>
    <row r="111" spans="1:6" ht="27.75">
      <c r="A111" s="8" t="s">
        <v>12</v>
      </c>
      <c r="B111" s="31">
        <v>1000</v>
      </c>
      <c r="C111" s="43">
        <v>1000</v>
      </c>
      <c r="D111" s="36">
        <f t="shared" si="4"/>
        <v>100</v>
      </c>
      <c r="E111" s="43">
        <v>1000</v>
      </c>
      <c r="F111" s="36">
        <f t="shared" si="3"/>
        <v>100</v>
      </c>
    </row>
    <row r="112" spans="1:6" ht="27.75">
      <c r="A112" s="8" t="s">
        <v>31</v>
      </c>
      <c r="B112" s="31">
        <v>75</v>
      </c>
      <c r="C112" s="45">
        <v>75</v>
      </c>
      <c r="D112" s="36">
        <f t="shared" si="4"/>
        <v>100</v>
      </c>
      <c r="E112" s="45">
        <v>75</v>
      </c>
      <c r="F112" s="36">
        <f t="shared" si="3"/>
        <v>100</v>
      </c>
    </row>
    <row r="113" spans="1:6" ht="27.75">
      <c r="A113" s="8" t="s">
        <v>90</v>
      </c>
      <c r="B113" s="39">
        <v>1413.9</v>
      </c>
      <c r="C113" s="43">
        <v>1413.9</v>
      </c>
      <c r="D113" s="36">
        <f t="shared" si="4"/>
        <v>100</v>
      </c>
      <c r="E113" s="43">
        <v>1413.9</v>
      </c>
      <c r="F113" s="36">
        <f t="shared" si="3"/>
        <v>100</v>
      </c>
    </row>
    <row r="114" spans="1:6" ht="27.75">
      <c r="A114" s="8" t="s">
        <v>32</v>
      </c>
      <c r="B114" s="31">
        <v>11.2</v>
      </c>
      <c r="C114" s="43">
        <v>12</v>
      </c>
      <c r="D114" s="36">
        <f t="shared" si="4"/>
        <v>107.14285714285714</v>
      </c>
      <c r="E114" s="43">
        <v>12</v>
      </c>
      <c r="F114" s="36">
        <f t="shared" si="3"/>
        <v>100</v>
      </c>
    </row>
    <row r="115" spans="1:6" ht="27.75">
      <c r="A115" s="26" t="s">
        <v>14</v>
      </c>
      <c r="B115" s="31">
        <v>65</v>
      </c>
      <c r="C115" s="48">
        <v>65</v>
      </c>
      <c r="D115" s="36">
        <f t="shared" si="4"/>
        <v>100</v>
      </c>
      <c r="E115" s="48">
        <v>65</v>
      </c>
      <c r="F115" s="36">
        <f t="shared" si="3"/>
        <v>100</v>
      </c>
    </row>
    <row r="116" spans="1:6" ht="27.75">
      <c r="A116" s="11" t="s">
        <v>16</v>
      </c>
      <c r="B116" s="31">
        <v>3</v>
      </c>
      <c r="C116" s="48">
        <v>3</v>
      </c>
      <c r="D116" s="36">
        <f t="shared" si="4"/>
        <v>100</v>
      </c>
      <c r="E116" s="48">
        <v>3</v>
      </c>
      <c r="F116" s="36">
        <f t="shared" si="3"/>
        <v>100</v>
      </c>
    </row>
    <row r="117" spans="1:6" ht="27.75">
      <c r="A117" s="11" t="s">
        <v>17</v>
      </c>
      <c r="B117" s="31">
        <v>5</v>
      </c>
      <c r="C117" s="45">
        <v>5</v>
      </c>
      <c r="D117" s="36">
        <f t="shared" si="4"/>
        <v>100</v>
      </c>
      <c r="E117" s="45">
        <v>5</v>
      </c>
      <c r="F117" s="36">
        <f t="shared" si="3"/>
        <v>100</v>
      </c>
    </row>
    <row r="118" spans="1:6" ht="27.75">
      <c r="A118" s="11" t="s">
        <v>18</v>
      </c>
      <c r="B118" s="31">
        <v>1</v>
      </c>
      <c r="C118" s="45">
        <v>1</v>
      </c>
      <c r="D118" s="36">
        <f t="shared" si="4"/>
        <v>100</v>
      </c>
      <c r="E118" s="45">
        <v>1</v>
      </c>
      <c r="F118" s="36">
        <f t="shared" si="3"/>
        <v>100</v>
      </c>
    </row>
    <row r="119" spans="1:6" ht="27.75">
      <c r="A119" s="11" t="s">
        <v>91</v>
      </c>
      <c r="B119" s="31">
        <v>56</v>
      </c>
      <c r="C119" s="45">
        <v>56</v>
      </c>
      <c r="D119" s="36">
        <f t="shared" si="4"/>
        <v>100</v>
      </c>
      <c r="E119" s="45">
        <v>56</v>
      </c>
      <c r="F119" s="36">
        <f t="shared" si="3"/>
        <v>100</v>
      </c>
    </row>
    <row r="120" spans="1:6" ht="13.5">
      <c r="A120" s="26" t="s">
        <v>19</v>
      </c>
      <c r="B120" s="32"/>
      <c r="C120" s="43"/>
      <c r="D120" s="36"/>
      <c r="E120" s="43"/>
      <c r="F120" s="36"/>
    </row>
    <row r="121" spans="1:6" ht="13.5">
      <c r="A121" s="8" t="s">
        <v>92</v>
      </c>
      <c r="B121" s="31">
        <v>15</v>
      </c>
      <c r="C121" s="43">
        <v>14.5</v>
      </c>
      <c r="D121" s="36">
        <f t="shared" si="4"/>
        <v>96.66666666666667</v>
      </c>
      <c r="E121" s="43">
        <v>14.5</v>
      </c>
      <c r="F121" s="36">
        <f t="shared" si="3"/>
        <v>100</v>
      </c>
    </row>
    <row r="122" spans="1:6" ht="13.5">
      <c r="A122" s="8" t="s">
        <v>93</v>
      </c>
      <c r="B122" s="31">
        <v>16.9</v>
      </c>
      <c r="C122" s="43">
        <v>16.9</v>
      </c>
      <c r="D122" s="36">
        <f t="shared" si="4"/>
        <v>100</v>
      </c>
      <c r="E122" s="43">
        <v>16.9</v>
      </c>
      <c r="F122" s="36">
        <f t="shared" si="3"/>
        <v>100</v>
      </c>
    </row>
    <row r="123" spans="1:6" ht="13.5">
      <c r="A123" s="8" t="s">
        <v>94</v>
      </c>
      <c r="B123" s="31">
        <v>0</v>
      </c>
      <c r="C123" s="43">
        <v>0</v>
      </c>
      <c r="D123" s="36"/>
      <c r="E123" s="43">
        <v>0</v>
      </c>
      <c r="F123" s="36"/>
    </row>
    <row r="124" spans="1:6" ht="27.75">
      <c r="A124" s="8" t="s">
        <v>95</v>
      </c>
      <c r="B124" s="39">
        <v>17</v>
      </c>
      <c r="C124" s="43">
        <v>17</v>
      </c>
      <c r="D124" s="36">
        <f t="shared" si="4"/>
        <v>100</v>
      </c>
      <c r="E124" s="43">
        <v>17</v>
      </c>
      <c r="F124" s="36">
        <f t="shared" si="3"/>
        <v>100</v>
      </c>
    </row>
    <row r="125" spans="1:6" ht="13.5">
      <c r="A125" s="11" t="s">
        <v>96</v>
      </c>
      <c r="B125" s="39">
        <v>14</v>
      </c>
      <c r="C125" s="43">
        <v>14</v>
      </c>
      <c r="D125" s="36">
        <f t="shared" si="4"/>
        <v>100</v>
      </c>
      <c r="E125" s="43">
        <v>14</v>
      </c>
      <c r="F125" s="36">
        <f t="shared" si="3"/>
        <v>100</v>
      </c>
    </row>
    <row r="126" spans="1:6" ht="42">
      <c r="A126" s="10" t="s">
        <v>20</v>
      </c>
      <c r="B126" s="31">
        <v>97.5</v>
      </c>
      <c r="C126" s="43">
        <v>97.5</v>
      </c>
      <c r="D126" s="36">
        <f t="shared" si="4"/>
        <v>100</v>
      </c>
      <c r="E126" s="43">
        <v>97.5</v>
      </c>
      <c r="F126" s="36">
        <f t="shared" si="3"/>
        <v>100</v>
      </c>
    </row>
    <row r="127" spans="1:6" ht="27.75">
      <c r="A127" s="10" t="s">
        <v>97</v>
      </c>
      <c r="B127" s="31">
        <v>215.1</v>
      </c>
      <c r="C127" s="43">
        <v>215.1</v>
      </c>
      <c r="D127" s="36">
        <f t="shared" si="4"/>
        <v>100</v>
      </c>
      <c r="E127" s="43">
        <v>215.1</v>
      </c>
      <c r="F127" s="36">
        <f t="shared" si="3"/>
        <v>100</v>
      </c>
    </row>
    <row r="128" spans="1:6" ht="27.75">
      <c r="A128" s="10" t="s">
        <v>98</v>
      </c>
      <c r="B128" s="31">
        <v>0</v>
      </c>
      <c r="C128" s="43">
        <v>0</v>
      </c>
      <c r="D128" s="36"/>
      <c r="E128" s="43">
        <v>0</v>
      </c>
      <c r="F128" s="36"/>
    </row>
    <row r="129" spans="1:6" ht="13.5">
      <c r="A129" s="26" t="s">
        <v>99</v>
      </c>
      <c r="B129" s="32"/>
      <c r="C129" s="43"/>
      <c r="D129" s="36"/>
      <c r="E129" s="43"/>
      <c r="F129" s="36"/>
    </row>
    <row r="130" spans="1:6" ht="42">
      <c r="A130" s="10" t="s">
        <v>100</v>
      </c>
      <c r="B130" s="27">
        <v>1</v>
      </c>
      <c r="C130" s="48">
        <v>0.9</v>
      </c>
      <c r="D130" s="36">
        <f t="shared" si="4"/>
        <v>90</v>
      </c>
      <c r="E130" s="48">
        <v>0.9</v>
      </c>
      <c r="F130" s="36">
        <f t="shared" si="3"/>
        <v>100</v>
      </c>
    </row>
    <row r="131" spans="1:6" ht="13.5">
      <c r="A131" s="10" t="s">
        <v>101</v>
      </c>
      <c r="B131" s="32">
        <v>0.5</v>
      </c>
      <c r="C131" s="43">
        <v>0.5</v>
      </c>
      <c r="D131" s="36">
        <f t="shared" si="4"/>
        <v>100</v>
      </c>
      <c r="E131" s="43">
        <v>0.5</v>
      </c>
      <c r="F131" s="36">
        <f t="shared" si="3"/>
        <v>100</v>
      </c>
    </row>
    <row r="132" spans="1:6" ht="13.5">
      <c r="A132" s="10" t="s">
        <v>102</v>
      </c>
      <c r="B132" s="33">
        <v>520</v>
      </c>
      <c r="C132" s="45">
        <v>515</v>
      </c>
      <c r="D132" s="36">
        <f t="shared" si="4"/>
        <v>99.03846153846155</v>
      </c>
      <c r="E132" s="45">
        <f>D132*1.05</f>
        <v>103.99038461538463</v>
      </c>
      <c r="F132" s="36">
        <f t="shared" si="3"/>
        <v>20.192307692307697</v>
      </c>
    </row>
    <row r="133" spans="1:6" ht="13.5">
      <c r="A133" s="26" t="s">
        <v>103</v>
      </c>
      <c r="B133" s="19"/>
      <c r="C133" s="43"/>
      <c r="D133" s="36"/>
      <c r="E133" s="43"/>
      <c r="F133" s="36"/>
    </row>
    <row r="134" spans="1:6" ht="42">
      <c r="A134" s="8" t="s">
        <v>104</v>
      </c>
      <c r="B134" s="32">
        <v>0</v>
      </c>
      <c r="C134" s="43">
        <v>0</v>
      </c>
      <c r="D134" s="36"/>
      <c r="E134" s="43">
        <v>0</v>
      </c>
      <c r="F134" s="36"/>
    </row>
    <row r="135" spans="1:6" ht="13.5">
      <c r="A135" s="26" t="s">
        <v>34</v>
      </c>
      <c r="B135" s="32"/>
      <c r="C135" s="43"/>
      <c r="D135" s="36"/>
      <c r="E135" s="43"/>
      <c r="F135" s="36"/>
    </row>
    <row r="136" spans="1:6" ht="42">
      <c r="A136" s="8" t="s">
        <v>35</v>
      </c>
      <c r="B136" s="19">
        <v>36.1</v>
      </c>
      <c r="C136" s="43">
        <v>36.1</v>
      </c>
      <c r="D136" s="36">
        <f>C136/B136*100</f>
        <v>100</v>
      </c>
      <c r="E136" s="43">
        <v>36.1</v>
      </c>
      <c r="F136" s="36">
        <f>E136/C136*100</f>
        <v>100</v>
      </c>
    </row>
    <row r="137" spans="1:6" ht="42">
      <c r="A137" s="8" t="s">
        <v>105</v>
      </c>
      <c r="B137" s="19">
        <v>7</v>
      </c>
      <c r="C137" s="43">
        <v>7</v>
      </c>
      <c r="D137" s="36">
        <f>C137/B137*100</f>
        <v>100</v>
      </c>
      <c r="E137" s="43">
        <v>7</v>
      </c>
      <c r="F137" s="36">
        <f>E137/C137*100</f>
        <v>100</v>
      </c>
    </row>
    <row r="138" spans="1:6" ht="42">
      <c r="A138" s="8" t="s">
        <v>106</v>
      </c>
      <c r="B138" s="19">
        <v>0</v>
      </c>
      <c r="C138" s="49" t="s">
        <v>107</v>
      </c>
      <c r="D138" s="36"/>
      <c r="E138" s="49" t="s">
        <v>107</v>
      </c>
      <c r="F138" s="36"/>
    </row>
    <row r="139" spans="4:5" ht="12.75">
      <c r="D139" s="6"/>
      <c r="E139" s="18"/>
    </row>
    <row r="140" spans="4:5" ht="12.75">
      <c r="D140" s="6"/>
      <c r="E140" s="18"/>
    </row>
    <row r="141" spans="1:5" ht="18">
      <c r="A141" s="3" t="s">
        <v>36</v>
      </c>
      <c r="B141" s="1"/>
      <c r="C141" s="1"/>
      <c r="D141" s="37"/>
      <c r="E141" s="1"/>
    </row>
    <row r="142" spans="1:5" ht="18">
      <c r="A142" s="3" t="s">
        <v>37</v>
      </c>
      <c r="B142" s="1"/>
      <c r="C142" s="1"/>
      <c r="D142" s="37"/>
      <c r="E142" s="1"/>
    </row>
    <row r="143" spans="1:5" ht="18">
      <c r="A143" s="3" t="s">
        <v>108</v>
      </c>
      <c r="B143" s="1"/>
      <c r="C143" s="61" t="s">
        <v>109</v>
      </c>
      <c r="D143" s="61"/>
      <c r="E143" s="1"/>
    </row>
    <row r="144" spans="4:5" ht="12.75">
      <c r="D144" s="6"/>
      <c r="E144" s="18"/>
    </row>
    <row r="145" spans="4:5" ht="12.75">
      <c r="D145" s="6"/>
      <c r="E145" s="18"/>
    </row>
    <row r="146" spans="4:5" ht="12.75">
      <c r="D146" s="6"/>
      <c r="E146" s="18"/>
    </row>
    <row r="147" spans="4:5" ht="12.75">
      <c r="D147" s="6"/>
      <c r="E147" s="18"/>
    </row>
    <row r="148" spans="4:5" ht="12.75">
      <c r="D148" s="6"/>
      <c r="E148" s="18"/>
    </row>
    <row r="149" spans="4:5" ht="12.75">
      <c r="D149" s="6"/>
      <c r="E149" s="18"/>
    </row>
    <row r="150" spans="4:5" ht="12.75">
      <c r="D150" s="6"/>
      <c r="E150" s="18"/>
    </row>
    <row r="151" spans="4:5" ht="12.75">
      <c r="D151" s="6"/>
      <c r="E151" s="18"/>
    </row>
    <row r="152" spans="4:5" ht="12.75">
      <c r="D152" s="6"/>
      <c r="E152" s="18"/>
    </row>
    <row r="153" spans="4:5" ht="12.75">
      <c r="D153" s="6"/>
      <c r="E153" s="18"/>
    </row>
    <row r="154" spans="4:5" ht="12.75">
      <c r="D154" s="6"/>
      <c r="E154" s="18"/>
    </row>
    <row r="155" spans="4:5" ht="12.75">
      <c r="D155" s="6"/>
      <c r="E155" s="18"/>
    </row>
    <row r="156" spans="4:5" ht="12.75">
      <c r="D156" s="6"/>
      <c r="E156" s="18"/>
    </row>
    <row r="157" spans="4:5" ht="12.75">
      <c r="D157" s="6"/>
      <c r="E157" s="18"/>
    </row>
    <row r="158" spans="4:5" ht="12.75">
      <c r="D158" s="6"/>
      <c r="E158" s="18"/>
    </row>
    <row r="159" spans="4:5" ht="12.75">
      <c r="D159" s="6"/>
      <c r="E159" s="18"/>
    </row>
    <row r="160" spans="4:5" ht="12.75">
      <c r="D160" s="6"/>
      <c r="E160" s="18"/>
    </row>
    <row r="161" spans="4:5" ht="12.75">
      <c r="D161" s="6"/>
      <c r="E161" s="18"/>
    </row>
    <row r="162" spans="4:5" ht="12.75">
      <c r="D162" s="6"/>
      <c r="E162" s="18"/>
    </row>
    <row r="163" spans="4:5" ht="12.75">
      <c r="D163" s="6"/>
      <c r="E163" s="18"/>
    </row>
    <row r="164" spans="4:5" ht="12.75">
      <c r="D164" s="6"/>
      <c r="E164" s="18"/>
    </row>
    <row r="165" spans="4:5" ht="12.75">
      <c r="D165" s="6"/>
      <c r="E165" s="18"/>
    </row>
    <row r="166" spans="4:5" ht="12.75">
      <c r="D166" s="6"/>
      <c r="E166" s="18"/>
    </row>
    <row r="167" spans="4:5" ht="12.75">
      <c r="D167" s="6"/>
      <c r="E167" s="18"/>
    </row>
    <row r="168" spans="4:5" ht="12.75">
      <c r="D168" s="6"/>
      <c r="E168" s="18"/>
    </row>
    <row r="169" spans="4:5" ht="12.75">
      <c r="D169" s="6"/>
      <c r="E169" s="18"/>
    </row>
    <row r="170" spans="4:5" ht="12.75">
      <c r="D170" s="6"/>
      <c r="E170" s="18"/>
    </row>
    <row r="171" spans="4:5" ht="12.75">
      <c r="D171" s="6"/>
      <c r="E171" s="18"/>
    </row>
    <row r="172" spans="4:5" ht="12.75">
      <c r="D172" s="6"/>
      <c r="E172" s="18"/>
    </row>
    <row r="173" spans="4:5" ht="12.75">
      <c r="D173" s="6"/>
      <c r="E173" s="18"/>
    </row>
    <row r="174" spans="4:5" ht="12.75">
      <c r="D174" s="6"/>
      <c r="E174" s="18"/>
    </row>
    <row r="175" spans="4:5" ht="12.75">
      <c r="D175" s="6"/>
      <c r="E175" s="18"/>
    </row>
    <row r="176" spans="4:5" ht="12.75">
      <c r="D176" s="6"/>
      <c r="E176" s="18"/>
    </row>
    <row r="177" spans="4:5" ht="12.75">
      <c r="D177" s="6"/>
      <c r="E177" s="18"/>
    </row>
    <row r="178" spans="4:5" ht="12.75">
      <c r="D178" s="6"/>
      <c r="E178" s="18"/>
    </row>
    <row r="179" spans="4:5" ht="12.75">
      <c r="D179" s="6"/>
      <c r="E179" s="18"/>
    </row>
    <row r="180" spans="4:5" ht="12.75">
      <c r="D180" s="6"/>
      <c r="E180" s="18"/>
    </row>
    <row r="181" spans="4:5" ht="12.75">
      <c r="D181" s="6"/>
      <c r="E181" s="18"/>
    </row>
    <row r="182" spans="4:5" ht="12.75">
      <c r="D182" s="6"/>
      <c r="E182" s="18"/>
    </row>
    <row r="183" spans="4:5" ht="12.75">
      <c r="D183" s="6"/>
      <c r="E183" s="18"/>
    </row>
    <row r="184" spans="4:5" ht="12.75">
      <c r="D184" s="6"/>
      <c r="E184" s="18"/>
    </row>
    <row r="185" spans="4:5" ht="12.75">
      <c r="D185" s="6"/>
      <c r="E185" s="18"/>
    </row>
    <row r="186" spans="4:5" ht="12.75">
      <c r="D186" s="6"/>
      <c r="E186" s="18"/>
    </row>
    <row r="187" spans="4:5" ht="12.75">
      <c r="D187" s="6"/>
      <c r="E187" s="18"/>
    </row>
    <row r="188" spans="4:5" ht="12.75">
      <c r="D188" s="6"/>
      <c r="E188" s="18"/>
    </row>
    <row r="189" spans="4:5" ht="12.75">
      <c r="D189" s="6"/>
      <c r="E189" s="18"/>
    </row>
    <row r="190" spans="4:5" ht="12.75">
      <c r="D190" s="6"/>
      <c r="E190" s="18"/>
    </row>
    <row r="191" spans="4:5" ht="12.75">
      <c r="D191" s="6"/>
      <c r="E191" s="18"/>
    </row>
    <row r="192" spans="4:5" ht="12.75">
      <c r="D192" s="6"/>
      <c r="E192" s="18"/>
    </row>
    <row r="193" spans="4:5" ht="12.75">
      <c r="D193" s="6"/>
      <c r="E193" s="18"/>
    </row>
    <row r="194" spans="4:5" ht="12.75">
      <c r="D194" s="6"/>
      <c r="E194" s="18"/>
    </row>
    <row r="195" spans="4:5" ht="12.75">
      <c r="D195" s="6"/>
      <c r="E195" s="18"/>
    </row>
    <row r="196" spans="4:5" ht="12.75">
      <c r="D196" s="6"/>
      <c r="E196" s="18"/>
    </row>
    <row r="197" spans="4:5" ht="12.75">
      <c r="D197" s="6"/>
      <c r="E197" s="18"/>
    </row>
    <row r="198" spans="4:5" ht="12.75">
      <c r="D198" s="6"/>
      <c r="E198" s="18"/>
    </row>
    <row r="199" spans="4:5" ht="12.75">
      <c r="D199" s="6"/>
      <c r="E199" s="18"/>
    </row>
    <row r="200" spans="4:5" ht="12.75">
      <c r="D200" s="6"/>
      <c r="E200" s="18"/>
    </row>
    <row r="201" spans="4:5" ht="12.75">
      <c r="D201" s="6"/>
      <c r="E201" s="18"/>
    </row>
    <row r="202" spans="4:5" ht="12.75">
      <c r="D202" s="6"/>
      <c r="E202" s="18"/>
    </row>
    <row r="203" spans="4:5" ht="12.75">
      <c r="D203" s="6"/>
      <c r="E203" s="18"/>
    </row>
    <row r="204" spans="4:5" ht="12.75">
      <c r="D204" s="6"/>
      <c r="E204" s="18"/>
    </row>
    <row r="205" spans="4:5" ht="12.75">
      <c r="D205" s="6"/>
      <c r="E205" s="18"/>
    </row>
    <row r="206" spans="4:5" ht="12.75">
      <c r="D206" s="6"/>
      <c r="E206" s="18"/>
    </row>
    <row r="207" spans="4:5" ht="12.75">
      <c r="D207" s="6"/>
      <c r="E207" s="18"/>
    </row>
    <row r="208" spans="4:5" ht="12.75">
      <c r="D208" s="6"/>
      <c r="E208" s="18"/>
    </row>
    <row r="209" spans="4:5" ht="12.75">
      <c r="D209" s="6"/>
      <c r="E209" s="18"/>
    </row>
    <row r="210" spans="4:5" ht="12.75">
      <c r="D210" s="6"/>
      <c r="E210" s="18"/>
    </row>
    <row r="211" spans="4:5" ht="12.75">
      <c r="D211" s="6"/>
      <c r="E211" s="18"/>
    </row>
    <row r="212" spans="4:5" ht="12.75">
      <c r="D212" s="6"/>
      <c r="E212" s="18"/>
    </row>
    <row r="213" spans="4:5" ht="12.75">
      <c r="D213" s="6"/>
      <c r="E213" s="18"/>
    </row>
    <row r="214" spans="4:5" ht="12.75">
      <c r="D214" s="6"/>
      <c r="E214" s="18"/>
    </row>
    <row r="215" spans="4:5" ht="12.75">
      <c r="D215" s="6"/>
      <c r="E215" s="18"/>
    </row>
    <row r="216" spans="4:5" ht="12.75">
      <c r="D216" s="6"/>
      <c r="E216" s="18"/>
    </row>
    <row r="217" spans="4:5" ht="12.75">
      <c r="D217" s="6"/>
      <c r="E217" s="18"/>
    </row>
    <row r="218" spans="4:5" ht="12.75">
      <c r="D218" s="6"/>
      <c r="E218" s="18"/>
    </row>
    <row r="219" spans="4:5" ht="12.75">
      <c r="D219" s="6"/>
      <c r="E219" s="18"/>
    </row>
    <row r="220" spans="4:5" ht="12.75">
      <c r="D220" s="6"/>
      <c r="E220" s="18"/>
    </row>
    <row r="221" spans="4:5" ht="12.75">
      <c r="D221" s="6"/>
      <c r="E221" s="18"/>
    </row>
    <row r="222" spans="4:5" ht="12.75">
      <c r="D222" s="6"/>
      <c r="E222" s="18"/>
    </row>
    <row r="223" spans="4:5" ht="12.75">
      <c r="D223" s="6"/>
      <c r="E223" s="18"/>
    </row>
    <row r="224" spans="4:5" ht="12.75">
      <c r="D224" s="6"/>
      <c r="E224" s="18"/>
    </row>
    <row r="225" spans="4:5" ht="12.75">
      <c r="D225" s="6"/>
      <c r="E225" s="18"/>
    </row>
    <row r="226" spans="4:5" ht="12.75">
      <c r="D226" s="6"/>
      <c r="E226" s="18"/>
    </row>
    <row r="227" spans="4:5" ht="12.75">
      <c r="D227" s="6"/>
      <c r="E227" s="18"/>
    </row>
    <row r="228" spans="4:5" ht="12.75">
      <c r="D228" s="6"/>
      <c r="E228" s="18"/>
    </row>
    <row r="229" spans="4:5" ht="12.75">
      <c r="D229" s="6"/>
      <c r="E229" s="18"/>
    </row>
    <row r="230" spans="4:5" ht="12.75">
      <c r="D230" s="6"/>
      <c r="E230" s="18"/>
    </row>
    <row r="231" spans="4:5" ht="12.75">
      <c r="D231" s="6"/>
      <c r="E231" s="18"/>
    </row>
    <row r="232" spans="4:5" ht="12.75">
      <c r="D232" s="6"/>
      <c r="E232" s="18"/>
    </row>
    <row r="233" spans="4:5" ht="12.75">
      <c r="D233" s="6"/>
      <c r="E233" s="18"/>
    </row>
    <row r="234" spans="4:5" ht="12.75">
      <c r="D234" s="6"/>
      <c r="E234" s="18"/>
    </row>
    <row r="235" spans="4:5" ht="12.75">
      <c r="D235" s="6"/>
      <c r="E235" s="18"/>
    </row>
    <row r="236" spans="4:5" ht="12.75">
      <c r="D236" s="6"/>
      <c r="E236" s="18"/>
    </row>
    <row r="237" spans="4:5" ht="12.75">
      <c r="D237" s="6"/>
      <c r="E237" s="18"/>
    </row>
    <row r="238" spans="4:5" ht="12.75">
      <c r="D238" s="6"/>
      <c r="E238" s="18"/>
    </row>
    <row r="239" spans="4:5" ht="12.75">
      <c r="D239" s="6"/>
      <c r="E239" s="18"/>
    </row>
    <row r="240" spans="4:5" ht="12.75">
      <c r="D240" s="6"/>
      <c r="E240" s="18"/>
    </row>
    <row r="241" spans="4:5" ht="12.75">
      <c r="D241" s="6"/>
      <c r="E241" s="18"/>
    </row>
    <row r="242" spans="4:5" ht="12.75">
      <c r="D242" s="6"/>
      <c r="E242" s="18"/>
    </row>
    <row r="243" spans="4:5" ht="12.75">
      <c r="D243" s="6"/>
      <c r="E243" s="18"/>
    </row>
    <row r="244" spans="4:5" ht="12.75">
      <c r="D244" s="6"/>
      <c r="E244" s="18"/>
    </row>
    <row r="245" spans="4:5" ht="12.75">
      <c r="D245" s="6"/>
      <c r="E245" s="18"/>
    </row>
    <row r="246" spans="4:5" ht="12.75">
      <c r="D246" s="6"/>
      <c r="E246" s="18"/>
    </row>
    <row r="247" spans="4:5" ht="12.75">
      <c r="D247" s="6"/>
      <c r="E247" s="18"/>
    </row>
    <row r="248" spans="4:5" ht="12.75">
      <c r="D248" s="6"/>
      <c r="E248" s="18"/>
    </row>
    <row r="249" spans="4:5" ht="12.75">
      <c r="D249" s="6"/>
      <c r="E249" s="18"/>
    </row>
    <row r="250" spans="4:5" ht="12.75">
      <c r="D250" s="6"/>
      <c r="E250" s="18"/>
    </row>
    <row r="251" spans="4:5" ht="12.75">
      <c r="D251" s="6"/>
      <c r="E251" s="18"/>
    </row>
    <row r="252" spans="4:5" ht="12.75">
      <c r="D252" s="6"/>
      <c r="E252" s="18"/>
    </row>
    <row r="253" spans="4:5" ht="12.75">
      <c r="D253" s="6"/>
      <c r="E253" s="18"/>
    </row>
    <row r="254" spans="4:5" ht="12.75">
      <c r="D254" s="6"/>
      <c r="E254" s="18"/>
    </row>
    <row r="255" spans="4:5" ht="12.75">
      <c r="D255" s="6"/>
      <c r="E255" s="18"/>
    </row>
    <row r="256" spans="4:5" ht="12.75">
      <c r="D256" s="6"/>
      <c r="E256" s="18"/>
    </row>
    <row r="257" spans="4:5" ht="12.75">
      <c r="D257" s="6"/>
      <c r="E257" s="18"/>
    </row>
    <row r="258" spans="4:5" ht="12.75">
      <c r="D258" s="6"/>
      <c r="E258" s="18"/>
    </row>
    <row r="259" spans="4:5" ht="12.75">
      <c r="D259" s="6"/>
      <c r="E259" s="18"/>
    </row>
    <row r="260" spans="4:5" ht="12.75">
      <c r="D260" s="6"/>
      <c r="E260" s="18"/>
    </row>
    <row r="261" spans="4:5" ht="12.75">
      <c r="D261" s="6"/>
      <c r="E261" s="18"/>
    </row>
    <row r="262" spans="4:5" ht="12.75">
      <c r="D262" s="6"/>
      <c r="E262" s="18"/>
    </row>
    <row r="263" spans="4:5" ht="12.75">
      <c r="D263" s="6"/>
      <c r="E263" s="18"/>
    </row>
    <row r="264" spans="4:5" ht="12.75">
      <c r="D264" s="6"/>
      <c r="E264" s="18"/>
    </row>
    <row r="265" spans="4:5" ht="12.75">
      <c r="D265" s="6"/>
      <c r="E265" s="18"/>
    </row>
    <row r="266" spans="4:5" ht="12.75">
      <c r="D266" s="6"/>
      <c r="E266" s="18"/>
    </row>
    <row r="267" spans="4:5" ht="12.75">
      <c r="D267" s="6"/>
      <c r="E267" s="18"/>
    </row>
    <row r="268" spans="4:5" ht="12.75">
      <c r="D268" s="6"/>
      <c r="E268" s="18"/>
    </row>
    <row r="269" spans="4:5" ht="12.75">
      <c r="D269" s="6"/>
      <c r="E269" s="18"/>
    </row>
    <row r="270" spans="4:5" ht="12.75">
      <c r="D270" s="6"/>
      <c r="E270" s="18"/>
    </row>
    <row r="271" spans="4:5" ht="12.75">
      <c r="D271" s="6"/>
      <c r="E271" s="18"/>
    </row>
    <row r="272" spans="4:5" ht="12.75">
      <c r="D272" s="6"/>
      <c r="E272" s="18"/>
    </row>
    <row r="273" spans="4:5" ht="12.75">
      <c r="D273" s="6"/>
      <c r="E273" s="18"/>
    </row>
    <row r="274" spans="4:5" ht="12.75">
      <c r="D274" s="6"/>
      <c r="E274" s="18"/>
    </row>
    <row r="275" spans="4:5" ht="12.75">
      <c r="D275" s="6"/>
      <c r="E275" s="18"/>
    </row>
  </sheetData>
  <sheetProtection/>
  <autoFilter ref="D1:D393"/>
  <mergeCells count="6">
    <mergeCell ref="B1:F1"/>
    <mergeCell ref="A4:A5"/>
    <mergeCell ref="D4:D5"/>
    <mergeCell ref="F4:F5"/>
    <mergeCell ref="A2:F2"/>
    <mergeCell ref="C143:D143"/>
  </mergeCells>
  <printOptions horizontalCentered="1"/>
  <pageMargins left="0.7874015748031497" right="0.3937007874015748" top="0.7874015748031497" bottom="0.7874015748031497" header="0" footer="0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fo</cp:lastModifiedBy>
  <cp:lastPrinted>2018-12-11T06:05:44Z</cp:lastPrinted>
  <dcterms:created xsi:type="dcterms:W3CDTF">2006-05-06T07:58:30Z</dcterms:created>
  <dcterms:modified xsi:type="dcterms:W3CDTF">2021-02-10T07:32:18Z</dcterms:modified>
  <cp:category/>
  <cp:version/>
  <cp:contentType/>
  <cp:contentStatus/>
</cp:coreProperties>
</file>